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1501\IMF Elementos Comunes\Estrategia\Pagos\Estadísticas\Producción\Web BdE\Pagos en España\2024\Publicación septiembre 2025\"/>
    </mc:Choice>
  </mc:AlternateContent>
  <xr:revisionPtr revIDLastSave="0" documentId="13_ncr:1_{17EA957E-BF45-401E-975A-EA1FDB68E44E}" xr6:coauthVersionLast="47" xr6:coauthVersionMax="47" xr10:uidLastSave="{00000000-0000-0000-0000-000000000000}"/>
  <bookViews>
    <workbookView xWindow="-28920" yWindow="-60" windowWidth="29040" windowHeight="15720" xr2:uid="{00A780E5-257F-45FA-AB43-6E88E41100AF}"/>
  </bookViews>
  <sheets>
    <sheet name="EXC_IMP" sheetId="1" r:id="rId1"/>
  </sheets>
  <externalReferences>
    <externalReference r:id="rId2"/>
  </externalReferences>
  <definedNames>
    <definedName name="_xlnm.Print_Area" localSheetId="0">EXC_IMP!$A$1:$H$39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3" i="1" s="1"/>
  <c r="D15" i="1"/>
  <c r="J15" i="1"/>
  <c r="I15" i="1"/>
  <c r="H15" i="1"/>
  <c r="C15" i="1"/>
  <c r="G15" i="1"/>
  <c r="F15" i="1"/>
  <c r="E15" i="1"/>
  <c r="B15" i="1"/>
  <c r="D11" i="1"/>
  <c r="J11" i="1"/>
  <c r="I11" i="1"/>
  <c r="H11" i="1"/>
  <c r="C11" i="1"/>
  <c r="G11" i="1"/>
  <c r="F11" i="1"/>
  <c r="E11" i="1"/>
  <c r="B11" i="1"/>
  <c r="D7" i="1"/>
  <c r="J7" i="1"/>
  <c r="I7" i="1"/>
  <c r="H7" i="1"/>
  <c r="C7" i="1"/>
  <c r="G7" i="1"/>
  <c r="G22" i="1" s="1"/>
  <c r="G23" i="1" s="1"/>
  <c r="F7" i="1"/>
  <c r="F22" i="1" s="1"/>
  <c r="F23" i="1" s="1"/>
  <c r="E7" i="1"/>
  <c r="E22" i="1" s="1"/>
  <c r="E23" i="1" s="1"/>
  <c r="B7" i="1"/>
  <c r="J6" i="1"/>
  <c r="I6" i="1"/>
  <c r="H6" i="1"/>
  <c r="G6" i="1"/>
  <c r="C6" i="1"/>
  <c r="D6" i="1" s="1"/>
  <c r="H22" i="1" l="1"/>
  <c r="H23" i="1" s="1"/>
  <c r="I22" i="1"/>
  <c r="I23" i="1" s="1"/>
  <c r="J22" i="1"/>
  <c r="J23" i="1" s="1"/>
  <c r="D22" i="1"/>
  <c r="D23" i="1" s="1"/>
  <c r="C22" i="1"/>
  <c r="C23" i="1" s="1"/>
</calcChain>
</file>

<file path=xl/sharedStrings.xml><?xml version="1.0" encoding="utf-8"?>
<sst xmlns="http://schemas.openxmlformats.org/spreadsheetml/2006/main" count="26" uniqueCount="26">
  <si>
    <t>S1 2022</t>
  </si>
  <si>
    <t>S2 2022</t>
  </si>
  <si>
    <t>Total Cheques</t>
  </si>
  <si>
    <t>Cheques. SNCE</t>
  </si>
  <si>
    <t>Distribución de Pequeños Pagos en España</t>
  </si>
  <si>
    <t>Por instrumento y sistema de pago</t>
  </si>
  <si>
    <t>Operaciones de pago relativas a instituciones distintas de Instituciones Financieras Monetarias</t>
  </si>
  <si>
    <t>Importe de operaciones</t>
  </si>
  <si>
    <t>Cifras en millones de euros</t>
  </si>
  <si>
    <t>Total Transferencias</t>
  </si>
  <si>
    <t>Transferencias. SNCE</t>
  </si>
  <si>
    <t>Transferencias. Otros sistemas de pagos y acuerdos de corresponsalía(1)</t>
  </si>
  <si>
    <t>Transferencias. Intracompensación(2)</t>
  </si>
  <si>
    <t>Total Domiciliaciones</t>
  </si>
  <si>
    <t>Domiciliaciones. SNCE</t>
  </si>
  <si>
    <t>Domiciliaciones. Otros sistemas de pagos y acuerdos de corresponsalía</t>
  </si>
  <si>
    <t>Domiciliaciones. Intracompensación(2)</t>
  </si>
  <si>
    <t>Cheques. Otros sistemas de pagos y acuerdos de corresponsalía</t>
  </si>
  <si>
    <t>Cheques. Intracompensación(2)</t>
  </si>
  <si>
    <t>Total Otros servicios pago no incluidos en la Directiva (UE) 2015/2366(3)(4)</t>
  </si>
  <si>
    <t>Otros servicios de pago no incluidos en la Directiva (UE) 2015/2366. SNCE (Efectos)(3)(4)</t>
  </si>
  <si>
    <t>Total Tarjetas(4)</t>
  </si>
  <si>
    <t>Total de Operaciones</t>
  </si>
  <si>
    <t>Promemoria:</t>
  </si>
  <si>
    <t>Promemoria. Abonos en cuenta mediante simple anotación contable(5):</t>
  </si>
  <si>
    <t>Promemoria. Adeudos en cuenta mediante simple anotación contable(5):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</si>
</sst>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name val="BdE Neue Helvetica 55 Roman"/>
      <family val="2"/>
    </font>
    <font>
      <sz val="10"/>
      <name val="BdE Neue Helvetica 55 Roman"/>
      <family val="2"/>
    </font>
    <font>
      <b/>
      <sz val="12"/>
      <name val="BdE Neue Helvetica 55 Roman"/>
      <family val="2"/>
    </font>
    <font>
      <sz val="12"/>
      <name val="BdE Neue Helvetica 55 Roman"/>
      <family val="2"/>
    </font>
    <font>
      <sz val="12"/>
      <name val="Arial"/>
      <family val="2"/>
    </font>
    <font>
      <i/>
      <sz val="10"/>
      <name val="BdE Neue Helvetica 55 Roman"/>
      <family val="2"/>
    </font>
    <font>
      <sz val="10"/>
      <name val="BdE Neue Helvetica 45 Light"/>
      <family val="2"/>
    </font>
    <font>
      <b/>
      <sz val="12"/>
      <name val="BdE Neue Helvetica 45 Light"/>
      <family val="2"/>
    </font>
    <font>
      <sz val="11"/>
      <name val="BdE Neue Helvetica 45 Light"/>
      <family val="2"/>
    </font>
    <font>
      <sz val="12"/>
      <color theme="0"/>
      <name val="BdE Neue Helvetica 45 Light"/>
      <family val="2"/>
    </font>
    <font>
      <sz val="11"/>
      <color theme="0"/>
      <name val="BdE Neue Helvetica 45 Light"/>
      <family val="2"/>
    </font>
    <font>
      <sz val="10"/>
      <color theme="0"/>
      <name val="BdE Neue Helvetica 55 Roman"/>
      <family val="2"/>
    </font>
    <font>
      <sz val="10"/>
      <color rgb="FF000000"/>
      <name val="BdE Neue Helvetica 55 Roman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2" fillId="0" borderId="0" xfId="0" applyFont="1"/>
    <xf numFmtId="0" fontId="3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 readingOrder="1"/>
    </xf>
    <xf numFmtId="0" fontId="1" fillId="0" borderId="0" xfId="1" applyFont="1"/>
    <xf numFmtId="0" fontId="6" fillId="0" borderId="0" xfId="1" applyFont="1" applyAlignment="1">
      <alignment horizontal="left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8" fillId="0" borderId="7" xfId="0" applyNumberFormat="1" applyFont="1" applyBorder="1"/>
    <xf numFmtId="0" fontId="9" fillId="0" borderId="0" xfId="0" applyFont="1"/>
    <xf numFmtId="3" fontId="9" fillId="0" borderId="8" xfId="0" applyNumberFormat="1" applyFont="1" applyBorder="1"/>
    <xf numFmtId="3" fontId="9" fillId="0" borderId="9" xfId="0" applyNumberFormat="1" applyFont="1" applyBorder="1"/>
    <xf numFmtId="3" fontId="9" fillId="0" borderId="10" xfId="0" applyNumberFormat="1" applyFont="1" applyBorder="1"/>
    <xf numFmtId="3" fontId="9" fillId="0" borderId="11" xfId="0" applyNumberFormat="1" applyFont="1" applyBorder="1"/>
    <xf numFmtId="3" fontId="8" fillId="0" borderId="12" xfId="0" applyNumberFormat="1" applyFont="1" applyBorder="1"/>
    <xf numFmtId="3" fontId="8" fillId="0" borderId="13" xfId="0" applyNumberFormat="1" applyFont="1" applyBorder="1"/>
    <xf numFmtId="3" fontId="8" fillId="0" borderId="14" xfId="0" applyNumberFormat="1" applyFont="1" applyBorder="1"/>
    <xf numFmtId="0" fontId="8" fillId="0" borderId="4" xfId="0" applyFont="1" applyBorder="1" applyAlignment="1">
      <alignment vertical="center"/>
    </xf>
    <xf numFmtId="3" fontId="8" fillId="0" borderId="15" xfId="0" applyNumberFormat="1" applyFont="1" applyBorder="1"/>
    <xf numFmtId="3" fontId="8" fillId="0" borderId="16" xfId="0" applyNumberFormat="1" applyFont="1" applyBorder="1"/>
    <xf numFmtId="3" fontId="8" fillId="0" borderId="17" xfId="0" applyNumberFormat="1" applyFont="1" applyBorder="1"/>
    <xf numFmtId="0" fontId="3" fillId="0" borderId="4" xfId="0" applyFont="1" applyBorder="1" applyAlignment="1">
      <alignment horizontal="left"/>
    </xf>
    <xf numFmtId="0" fontId="9" fillId="0" borderId="18" xfId="0" applyFont="1" applyBorder="1"/>
    <xf numFmtId="3" fontId="9" fillId="0" borderId="19" xfId="0" applyNumberFormat="1" applyFont="1" applyBorder="1"/>
    <xf numFmtId="3" fontId="9" fillId="0" borderId="18" xfId="0" applyNumberFormat="1" applyFont="1" applyBorder="1"/>
    <xf numFmtId="0" fontId="9" fillId="0" borderId="20" xfId="0" applyFont="1" applyBorder="1"/>
    <xf numFmtId="3" fontId="9" fillId="0" borderId="21" xfId="0" applyNumberFormat="1" applyFont="1" applyBorder="1"/>
    <xf numFmtId="3" fontId="9" fillId="0" borderId="22" xfId="0" applyNumberFormat="1" applyFont="1" applyBorder="1"/>
    <xf numFmtId="3" fontId="9" fillId="0" borderId="20" xfId="0" applyNumberFormat="1" applyFont="1" applyBorder="1"/>
    <xf numFmtId="0" fontId="11" fillId="0" borderId="0" xfId="0" applyFont="1"/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 readingOrder="1"/>
    </xf>
    <xf numFmtId="0" fontId="13" fillId="0" borderId="0" xfId="0" applyFont="1" applyAlignment="1">
      <alignment vertical="center" readingOrder="1"/>
    </xf>
    <xf numFmtId="4" fontId="10" fillId="0" borderId="4" xfId="0" applyNumberFormat="1" applyFont="1" applyBorder="1"/>
  </cellXfs>
  <cellStyles count="2">
    <cellStyle name="Normal" xfId="0" builtinId="0"/>
    <cellStyle name="Normal_SdE_Modelos_Publicaciones" xfId="1" xr:uid="{6861F496-DFC0-4E30-848F-2912542DA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7</xdr:col>
      <xdr:colOff>734325</xdr:colOff>
      <xdr:row>38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4444C13-B4EF-4FA1-862E-0CC1AA8C9358}"/>
            </a:ext>
          </a:extLst>
        </xdr:cNvPr>
        <xdr:cNvSpPr txBox="1"/>
      </xdr:nvSpPr>
      <xdr:spPr bwMode="auto">
        <a:xfrm>
          <a:off x="0" y="4829175"/>
          <a:ext cx="11088000" cy="24765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r>
            <a:rPr lang="es-ES" sz="1000">
              <a:solidFill>
                <a:sysClr val="windowText" lastClr="000000"/>
              </a:solidFill>
              <a:latin typeface="BdE Neue Helvetica 55 Roman" panose="020B0604020202020204" pitchFamily="34" charset="0"/>
            </a:rPr>
            <a:t>FUENTE: información suministrada hasta la fecha por los Proveedores de  Servicios de Pago (PSP) y los Operadores de Sistemas de Pago bajo el Reglamento (UE) 1409/2013, Iberpay, que gestiona el Sistema Nacional de Compensación Electrónica (SNCE) y una muestra representativa de entidades.</a:t>
          </a:r>
        </a:p>
        <a:p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r>
            <a:rPr lang="es-ES" sz="1000" b="0" i="0" u="sng">
              <a:effectLst/>
              <a:latin typeface="BdE Neue Helvetica 55 Roman" panose="020B0604020202020204" pitchFamily="34" charset="0"/>
              <a:ea typeface="+mn-ea"/>
              <a:cs typeface="+mn-cs"/>
            </a:rPr>
            <a:t>(1) Incluye operativa de T2 con clientes. Esta información está disponible en el sitio Web de Banco de España (T2 - Operaciones por intervinientes).</a:t>
          </a:r>
          <a:r>
            <a:rPr lang="es-ES" sz="1000">
              <a:effectLst/>
              <a:latin typeface="BdE Neue Helvetica 55 Roman" panose="020B0604020202020204" pitchFamily="34" charset="0"/>
              <a:ea typeface="+mn-ea"/>
              <a:cs typeface="+mn-cs"/>
            </a:rPr>
            <a:t> </a:t>
          </a:r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r>
            <a:rPr lang="es-ES" sz="1000">
              <a:solidFill>
                <a:sysClr val="windowText" lastClr="000000"/>
              </a:solidFill>
              <a:latin typeface="BdE Neue Helvetica 55 Roman" panose="020B0604020202020204" pitchFamily="34" charset="0"/>
            </a:rPr>
            <a:t>(2) Los datos de intracompensación son estimaciones obtenidas a partir de la información suministrada por los PSP y los Operadores de Sistemas de Pago bajo el Reglamento (UE) 1409/2013, así como la información facilitada por una muestra representativa de entidades.</a:t>
          </a:r>
        </a:p>
        <a:p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r>
            <a:rPr lang="es-ES" sz="1000">
              <a:solidFill>
                <a:sysClr val="windowText" lastClr="000000"/>
              </a:solidFill>
              <a:latin typeface="BdE Neue Helvetica 55 Roman" panose="020B0604020202020204" pitchFamily="34" charset="0"/>
            </a:rPr>
            <a:t>(3) Incluye: Letras de cambio, Pagarés, operaciones de pago ejecutadas mediante dispositivos informáticos o de telecomunicación y operaciones basadas en tarjetas que gocen de la consideración de redes limitadas (Epígrafe 1313 -Otros servicios de pago no incluidos en la Directiva (UE) 2015/2366 distintos de abonos o adeudos en cuentas mediante una simple anotacion contable - del Manual de Aplicación Técnica reportado por los PSP).  </a:t>
          </a:r>
        </a:p>
        <a:p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r>
            <a:rPr lang="es-ES" sz="1000">
              <a:solidFill>
                <a:sysClr val="windowText" lastClr="000000"/>
              </a:solidFill>
              <a:latin typeface="BdE Neue Helvetica 55 Roman" panose="020B0604020202020204" pitchFamily="34" charset="0"/>
            </a:rPr>
            <a:t>(4) Incluye datos de intracompensación. </a:t>
          </a:r>
        </a:p>
        <a:p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r>
            <a:rPr lang="es-ES" sz="1000">
              <a:solidFill>
                <a:sysClr val="windowText" lastClr="000000"/>
              </a:solidFill>
              <a:latin typeface="BdE Neue Helvetica 55 Roman" panose="020B0604020202020204" pitchFamily="34" charset="0"/>
            </a:rPr>
            <a:t>(5) Los datos de las anotaciones en cuenta se obtienen de la infomación suministrada por los PSP bajo el Reglamento (UE) 1409/2013 (Epígrafes 1311 [abonos] y 1312 [adeudos] del Manual de Aplicación Técnica).</a:t>
          </a:r>
        </a:p>
        <a:p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1501\IMF%20Elementos%20Comunes\Estrategia\Pagos\Estad&#237;sticas\Producci&#243;n\Web%20BdE\Pagos%20en%20Espa&#241;a\2024\Distribuci&#243;n%20de%20Pagos%20en%20Espa&#241;a%202024%20con%20datos%20semestrales%20ESP.xlsx" TargetMode="External"/><Relationship Id="rId1" Type="http://schemas.openxmlformats.org/officeDocument/2006/relationships/externalLinkPath" Target="/c1501/IMF%20Elementos%20Comunes/Estrategia/Pagos/Estad&#237;sticas/Producci&#243;n/Web%20BdE/Pagos%20en%20Espa&#241;a/2024/Distribuci&#243;n%20de%20Pagos%20en%20Espa&#241;a%202024%20con%20datos%20semestrales%20E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illa D1"/>
      <sheetName val="Plantilla G1"/>
      <sheetName val="Instrucciones"/>
      <sheetName val="PDF_Nº"/>
      <sheetName val="PDF_IMP"/>
      <sheetName val="EXC_Nº"/>
      <sheetName val="EXC_IMP"/>
      <sheetName val="Intracompensación_2024"/>
      <sheetName val="Intracompensación_S1_S2_2024"/>
    </sheetNames>
    <sheetDataSet>
      <sheetData sheetId="0"/>
      <sheetData sheetId="1"/>
      <sheetData sheetId="2"/>
      <sheetData sheetId="3">
        <row r="7">
          <cell r="I7">
            <v>2023</v>
          </cell>
          <cell r="U7" t="str">
            <v>S1 2023</v>
          </cell>
          <cell r="X7" t="str">
            <v>S2 2023</v>
          </cell>
          <cell r="AA7" t="str">
            <v>S1 2024</v>
          </cell>
          <cell r="AG7" t="str">
            <v>S2 2024</v>
          </cell>
        </row>
      </sheetData>
      <sheetData sheetId="4">
        <row r="9">
          <cell r="F9">
            <v>9995403.9903545436</v>
          </cell>
          <cell r="O9">
            <v>4699600.6461027097</v>
          </cell>
          <cell r="R9">
            <v>5295803.3442518301</v>
          </cell>
        </row>
        <row r="14">
          <cell r="F14">
            <v>652450.54558530031</v>
          </cell>
          <cell r="O14">
            <v>313545.11799619003</v>
          </cell>
          <cell r="R14">
            <v>338905.42758910987</v>
          </cell>
        </row>
        <row r="19">
          <cell r="F19">
            <v>205836.4191586099</v>
          </cell>
          <cell r="O19">
            <v>104965.07223321999</v>
          </cell>
          <cell r="R19">
            <v>100871.34692539003</v>
          </cell>
        </row>
        <row r="29">
          <cell r="F29">
            <v>11288248.631060503</v>
          </cell>
          <cell r="I29">
            <v>11657717.755332073</v>
          </cell>
          <cell r="L29">
            <v>12520814.98929299</v>
          </cell>
          <cell r="O29">
            <v>5325082.3384460798</v>
          </cell>
          <cell r="R29">
            <v>5963166.2926144199</v>
          </cell>
          <cell r="U29">
            <v>5779817.6529530492</v>
          </cell>
          <cell r="X29">
            <v>5877900.1023790203</v>
          </cell>
          <cell r="AA29">
            <v>6087973.1763214981</v>
          </cell>
          <cell r="AD29">
            <v>6432841.8129714923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8DBA-31D5-4ABD-B4EB-775E82F482B1}">
  <sheetPr>
    <pageSetUpPr fitToPage="1"/>
  </sheetPr>
  <dimension ref="A1:J30"/>
  <sheetViews>
    <sheetView tabSelected="1" workbookViewId="0">
      <selection activeCell="B24" sqref="B24:J25"/>
    </sheetView>
  </sheetViews>
  <sheetFormatPr baseColWidth="10" defaultRowHeight="14.4" x14ac:dyDescent="0.3"/>
  <cols>
    <col min="1" max="1" width="78.77734375" customWidth="1"/>
    <col min="2" max="3" width="12.33203125" bestFit="1" customWidth="1"/>
    <col min="4" max="4" width="12.6640625" bestFit="1" customWidth="1"/>
    <col min="5" max="8" width="11.21875" bestFit="1" customWidth="1"/>
  </cols>
  <sheetData>
    <row r="1" spans="1:10" ht="17.399999999999999" x14ac:dyDescent="0.3">
      <c r="A1" s="1" t="s">
        <v>4</v>
      </c>
      <c r="B1" s="2"/>
      <c r="C1" s="2"/>
      <c r="D1" s="2"/>
      <c r="E1" s="2"/>
      <c r="F1" s="2"/>
      <c r="G1" s="2"/>
      <c r="H1" s="2"/>
    </row>
    <row r="2" spans="1:10" ht="15" x14ac:dyDescent="0.3">
      <c r="A2" s="3" t="s">
        <v>5</v>
      </c>
      <c r="B2" s="2"/>
      <c r="C2" s="2"/>
      <c r="D2" s="2"/>
      <c r="E2" s="2"/>
      <c r="F2" s="2"/>
      <c r="G2" s="2"/>
      <c r="H2" s="2"/>
    </row>
    <row r="3" spans="1:10" ht="15" x14ac:dyDescent="0.3">
      <c r="A3" s="4" t="s">
        <v>6</v>
      </c>
      <c r="B3" s="2"/>
      <c r="C3" s="2"/>
      <c r="D3" s="2"/>
      <c r="E3" s="2"/>
      <c r="F3" s="2"/>
      <c r="G3" s="2"/>
      <c r="H3" s="2"/>
    </row>
    <row r="4" spans="1:10" ht="17.399999999999999" x14ac:dyDescent="0.3">
      <c r="A4" s="5" t="s">
        <v>7</v>
      </c>
      <c r="B4" s="5"/>
      <c r="C4" s="5"/>
      <c r="D4" s="5"/>
      <c r="E4" s="2"/>
      <c r="F4" s="2"/>
      <c r="G4" s="2"/>
      <c r="H4" s="2"/>
    </row>
    <row r="5" spans="1:10" x14ac:dyDescent="0.3">
      <c r="A5" s="6" t="s">
        <v>8</v>
      </c>
      <c r="G5" s="2"/>
      <c r="H5" s="2"/>
    </row>
    <row r="6" spans="1:10" ht="15" x14ac:dyDescent="0.3">
      <c r="A6" s="7"/>
      <c r="B6" s="8">
        <v>2022</v>
      </c>
      <c r="C6" s="8">
        <f>[1]PDF_Nº!I7</f>
        <v>2023</v>
      </c>
      <c r="D6" s="8">
        <f>C6+1</f>
        <v>2024</v>
      </c>
      <c r="E6" s="9" t="s">
        <v>0</v>
      </c>
      <c r="F6" s="10" t="s">
        <v>1</v>
      </c>
      <c r="G6" s="9" t="str">
        <f>[1]PDF_Nº!U7</f>
        <v>S1 2023</v>
      </c>
      <c r="H6" s="10" t="str">
        <f>[1]PDF_Nº!X7</f>
        <v>S2 2023</v>
      </c>
      <c r="I6" s="9" t="str">
        <f>[1]PDF_Nº!AA7</f>
        <v>S1 2024</v>
      </c>
      <c r="J6" s="10" t="str">
        <f>[1]PDF_Nº!AG7</f>
        <v>S2 2024</v>
      </c>
    </row>
    <row r="7" spans="1:10" ht="16.2" thickBot="1" x14ac:dyDescent="0.35">
      <c r="A7" s="11" t="s">
        <v>9</v>
      </c>
      <c r="B7" s="12">
        <f>[1]PDF_IMP!F9</f>
        <v>9995403.9903545436</v>
      </c>
      <c r="C7" s="12">
        <f>SUM(C8:C10)</f>
        <v>10346554.270867713</v>
      </c>
      <c r="D7" s="12">
        <f>SUM(D8:D10)</f>
        <v>11184021.177124102</v>
      </c>
      <c r="E7" s="13">
        <f>[1]PDF_IMP!O9</f>
        <v>4699600.6461027097</v>
      </c>
      <c r="F7" s="14">
        <f>[1]PDF_IMP!R9</f>
        <v>5295803.3442518301</v>
      </c>
      <c r="G7" s="13">
        <f>SUM(G8:G10)</f>
        <v>5129490.8168667201</v>
      </c>
      <c r="H7" s="14">
        <f>SUM(H8:H10)</f>
        <v>5217063.4540009908</v>
      </c>
      <c r="I7" s="13">
        <f t="shared" ref="I7" si="0">SUM(I8:I10)</f>
        <v>5436791.9945688993</v>
      </c>
      <c r="J7" s="14">
        <f>SUM(J8:J10)</f>
        <v>5747229.1825552024</v>
      </c>
    </row>
    <row r="8" spans="1:10" ht="15" thickTop="1" x14ac:dyDescent="0.3">
      <c r="A8" s="15" t="s">
        <v>10</v>
      </c>
      <c r="B8" s="16">
        <v>1738110.1869066402</v>
      </c>
      <c r="C8" s="16">
        <v>1878363.7031582696</v>
      </c>
      <c r="D8" s="16">
        <v>1897384.8096816903</v>
      </c>
      <c r="E8" s="19">
        <v>842371.64796283992</v>
      </c>
      <c r="F8" s="18">
        <v>895738.53894379991</v>
      </c>
      <c r="G8" s="19">
        <v>931390.23999529984</v>
      </c>
      <c r="H8" s="18">
        <v>946973.46316296991</v>
      </c>
      <c r="I8" s="19">
        <v>947811.66372478008</v>
      </c>
      <c r="J8" s="18">
        <v>949573.1459569101</v>
      </c>
    </row>
    <row r="9" spans="1:10" x14ac:dyDescent="0.3">
      <c r="A9" s="15" t="s">
        <v>11</v>
      </c>
      <c r="B9" s="16">
        <v>5091968.964939571</v>
      </c>
      <c r="C9" s="16">
        <v>5999160.1762871835</v>
      </c>
      <c r="D9" s="16">
        <v>5380544.2761998698</v>
      </c>
      <c r="E9" s="19">
        <v>2258858.8879527417</v>
      </c>
      <c r="F9" s="18">
        <v>2833110.0769868288</v>
      </c>
      <c r="G9" s="19">
        <v>2544630.4289302137</v>
      </c>
      <c r="H9" s="18">
        <v>3454529.7473569703</v>
      </c>
      <c r="I9" s="19">
        <v>2539270.1883814139</v>
      </c>
      <c r="J9" s="18">
        <v>2841274.0878184563</v>
      </c>
    </row>
    <row r="10" spans="1:10" x14ac:dyDescent="0.3">
      <c r="A10" s="15" t="s">
        <v>12</v>
      </c>
      <c r="B10" s="16">
        <v>3165324.8385083321</v>
      </c>
      <c r="C10" s="16">
        <v>2469030.3914222587</v>
      </c>
      <c r="D10" s="16">
        <v>3906092.0912425406</v>
      </c>
      <c r="E10" s="19">
        <v>1598370.1101871282</v>
      </c>
      <c r="F10" s="18">
        <v>1566954.7283212012</v>
      </c>
      <c r="G10" s="19">
        <v>1653470.1479412066</v>
      </c>
      <c r="H10" s="18">
        <v>815560.24348104978</v>
      </c>
      <c r="I10" s="19">
        <v>1949710.1424627053</v>
      </c>
      <c r="J10" s="18">
        <v>1956381.9487798358</v>
      </c>
    </row>
    <row r="11" spans="1:10" ht="16.2" thickBot="1" x14ac:dyDescent="0.35">
      <c r="A11" s="11" t="s">
        <v>13</v>
      </c>
      <c r="B11" s="20">
        <f>[1]PDF_IMP!F14</f>
        <v>652450.54558530031</v>
      </c>
      <c r="C11" s="20">
        <f>SUM(C12:C14)</f>
        <v>669489.33079276024</v>
      </c>
      <c r="D11" s="20">
        <f>SUM(D12:D14)</f>
        <v>690672.30214231007</v>
      </c>
      <c r="E11" s="21">
        <f>[1]PDF_IMP!O14</f>
        <v>313545.11799619003</v>
      </c>
      <c r="F11" s="22">
        <f>[1]PDF_IMP!R14</f>
        <v>338905.42758910987</v>
      </c>
      <c r="G11" s="21">
        <f>SUM(G12:G14)</f>
        <v>332812.28020955995</v>
      </c>
      <c r="H11" s="22">
        <f>SUM(H12:H14)</f>
        <v>336677.05058319983</v>
      </c>
      <c r="I11" s="21">
        <f t="shared" ref="I11" si="1">SUM(I12:I14)</f>
        <v>338155.32641742</v>
      </c>
      <c r="J11" s="22">
        <f>SUM(J12:J14)</f>
        <v>352516.97572489013</v>
      </c>
    </row>
    <row r="12" spans="1:10" ht="15" thickTop="1" x14ac:dyDescent="0.3">
      <c r="A12" s="15" t="s">
        <v>14</v>
      </c>
      <c r="B12" s="16">
        <v>372575.24145999999</v>
      </c>
      <c r="C12" s="16">
        <v>382603.24714696006</v>
      </c>
      <c r="D12" s="16">
        <v>373314.35822796007</v>
      </c>
      <c r="E12" s="19">
        <v>179945.23973441997</v>
      </c>
      <c r="F12" s="18">
        <v>192630.00172558002</v>
      </c>
      <c r="G12" s="19">
        <v>192155.16172903002</v>
      </c>
      <c r="H12" s="18">
        <v>190448.08541793004</v>
      </c>
      <c r="I12" s="19">
        <v>182866.27281003</v>
      </c>
      <c r="J12" s="18">
        <v>190448.08541793004</v>
      </c>
    </row>
    <row r="13" spans="1:10" x14ac:dyDescent="0.3">
      <c r="A13" s="15" t="s">
        <v>15</v>
      </c>
      <c r="B13" s="16">
        <v>48493.743513220303</v>
      </c>
      <c r="C13" s="16">
        <v>43822.29662211331</v>
      </c>
      <c r="D13" s="16">
        <v>44654.127952036477</v>
      </c>
      <c r="E13" s="19">
        <v>23526.405699139108</v>
      </c>
      <c r="F13" s="18">
        <v>24967.337814081184</v>
      </c>
      <c r="G13" s="19">
        <v>22186.228151733798</v>
      </c>
      <c r="H13" s="18">
        <v>21636.068470379516</v>
      </c>
      <c r="I13" s="19">
        <v>22254.865617452051</v>
      </c>
      <c r="J13" s="18">
        <v>22399.262334584426</v>
      </c>
    </row>
    <row r="14" spans="1:10" x14ac:dyDescent="0.3">
      <c r="A14" s="15" t="s">
        <v>16</v>
      </c>
      <c r="B14" s="16">
        <v>231381.56061208001</v>
      </c>
      <c r="C14" s="16">
        <v>243063.78702368686</v>
      </c>
      <c r="D14" s="16">
        <v>272703.81596231356</v>
      </c>
      <c r="E14" s="19">
        <v>110073.47256263095</v>
      </c>
      <c r="F14" s="18">
        <v>121308.08804944866</v>
      </c>
      <c r="G14" s="19">
        <v>118470.89032879613</v>
      </c>
      <c r="H14" s="18">
        <v>124592.89669489028</v>
      </c>
      <c r="I14" s="19">
        <v>133034.18798993796</v>
      </c>
      <c r="J14" s="18">
        <v>139669.62797237566</v>
      </c>
    </row>
    <row r="15" spans="1:10" ht="16.2" thickBot="1" x14ac:dyDescent="0.35">
      <c r="A15" s="23" t="s">
        <v>2</v>
      </c>
      <c r="B15" s="20">
        <f>[1]PDF_IMP!F19</f>
        <v>205836.4191586099</v>
      </c>
      <c r="C15" s="20">
        <f>SUM(C16:C18)</f>
        <v>182550.31153474009</v>
      </c>
      <c r="D15" s="20">
        <f>SUM(D16:D18)</f>
        <v>169458.39677567995</v>
      </c>
      <c r="E15" s="21">
        <f>[1]PDF_IMP!O19</f>
        <v>104965.07223321999</v>
      </c>
      <c r="F15" s="22">
        <f>[1]PDF_IMP!R19</f>
        <v>100871.34692539003</v>
      </c>
      <c r="G15" s="21">
        <f>SUM(G16:G18)</f>
        <v>94341.275802160031</v>
      </c>
      <c r="H15" s="22">
        <f>SUM(H16:H18)</f>
        <v>88209.035732580029</v>
      </c>
      <c r="I15" s="21">
        <f t="shared" ref="I15" si="2">SUM(I16:I18)</f>
        <v>85506.931706550007</v>
      </c>
      <c r="J15" s="22">
        <f>SUM(J16:J18)</f>
        <v>83951.465069130005</v>
      </c>
    </row>
    <row r="16" spans="1:10" ht="15" thickTop="1" x14ac:dyDescent="0.3">
      <c r="A16" s="15" t="s">
        <v>3</v>
      </c>
      <c r="B16" s="16">
        <v>178959.38276664002</v>
      </c>
      <c r="C16" s="16">
        <v>160560.73743787</v>
      </c>
      <c r="D16" s="16">
        <v>151347.55906088999</v>
      </c>
      <c r="E16" s="19">
        <v>91538.725411439984</v>
      </c>
      <c r="F16" s="18">
        <v>87420.657355200019</v>
      </c>
      <c r="G16" s="19">
        <v>84170.537904329991</v>
      </c>
      <c r="H16" s="18">
        <v>76390.199533539999</v>
      </c>
      <c r="I16" s="19">
        <v>74957.359527349996</v>
      </c>
      <c r="J16" s="18">
        <v>76390.199533539999</v>
      </c>
    </row>
    <row r="17" spans="1:10" x14ac:dyDescent="0.3">
      <c r="A17" s="15" t="s">
        <v>17</v>
      </c>
      <c r="B17" s="16">
        <v>1966.8476558433683</v>
      </c>
      <c r="C17" s="16">
        <v>1635.2581297655902</v>
      </c>
      <c r="D17" s="16">
        <v>1558.2282937360958</v>
      </c>
      <c r="E17" s="19">
        <v>1020.9373864513063</v>
      </c>
      <c r="F17" s="18">
        <v>945.91026939206165</v>
      </c>
      <c r="G17" s="19">
        <v>837.61566574129131</v>
      </c>
      <c r="H17" s="18">
        <v>797.64246402429899</v>
      </c>
      <c r="I17" s="19">
        <v>837.76378120948027</v>
      </c>
      <c r="J17" s="18">
        <v>720.46451252661552</v>
      </c>
    </row>
    <row r="18" spans="1:10" x14ac:dyDescent="0.3">
      <c r="A18" s="15" t="s">
        <v>18</v>
      </c>
      <c r="B18" s="16">
        <v>24910.188736126518</v>
      </c>
      <c r="C18" s="16">
        <v>20354.315967104496</v>
      </c>
      <c r="D18" s="16">
        <v>16552.609421053865</v>
      </c>
      <c r="E18" s="19">
        <v>12405.409435328704</v>
      </c>
      <c r="F18" s="18">
        <v>12504.779300797945</v>
      </c>
      <c r="G18" s="19">
        <v>9333.1222320887482</v>
      </c>
      <c r="H18" s="18">
        <v>11021.193735015717</v>
      </c>
      <c r="I18" s="19">
        <v>9711.8083979905314</v>
      </c>
      <c r="J18" s="18">
        <v>6840.8010230633909</v>
      </c>
    </row>
    <row r="19" spans="1:10" ht="16.2" thickBot="1" x14ac:dyDescent="0.35">
      <c r="A19" s="11" t="s">
        <v>19</v>
      </c>
      <c r="B19" s="20">
        <v>122901.51011079</v>
      </c>
      <c r="C19" s="20">
        <v>114710.04397453001</v>
      </c>
      <c r="D19" s="20">
        <v>100756.5067514</v>
      </c>
      <c r="E19" s="21">
        <v>61928.110083849999</v>
      </c>
      <c r="F19" s="22">
        <v>60973.400026939998</v>
      </c>
      <c r="G19" s="21">
        <v>60617.529672119999</v>
      </c>
      <c r="H19" s="22">
        <v>54092.514302410003</v>
      </c>
      <c r="I19" s="21">
        <v>50248.6410674</v>
      </c>
      <c r="J19" s="22">
        <v>50507.865683999997</v>
      </c>
    </row>
    <row r="20" spans="1:10" ht="15" thickTop="1" x14ac:dyDescent="0.3">
      <c r="A20" s="15" t="s">
        <v>20</v>
      </c>
      <c r="B20" s="16">
        <v>23065.041724490002</v>
      </c>
      <c r="C20" s="16">
        <v>21682.314596619995</v>
      </c>
      <c r="D20" s="16">
        <v>18270.946649420002</v>
      </c>
      <c r="E20" s="19">
        <v>11257.11419643</v>
      </c>
      <c r="F20" s="18">
        <v>11807.927528060001</v>
      </c>
      <c r="G20" s="19">
        <v>11208.665712669997</v>
      </c>
      <c r="H20" s="18">
        <v>10473.648883949998</v>
      </c>
      <c r="I20" s="19">
        <v>9359.6371534500013</v>
      </c>
      <c r="J20" s="18">
        <v>8911.3094959699993</v>
      </c>
    </row>
    <row r="21" spans="1:10" ht="16.2" thickBot="1" x14ac:dyDescent="0.35">
      <c r="A21" s="11" t="s">
        <v>21</v>
      </c>
      <c r="B21" s="20">
        <v>311656.1658512596</v>
      </c>
      <c r="C21" s="20">
        <v>344413.79816233116</v>
      </c>
      <c r="D21" s="20">
        <v>375906.60649949987</v>
      </c>
      <c r="E21" s="21">
        <v>145043.3920301102</v>
      </c>
      <c r="F21" s="22">
        <v>166612.7738211496</v>
      </c>
      <c r="G21" s="21">
        <v>162555.75040249</v>
      </c>
      <c r="H21" s="22">
        <v>181858.04775983994</v>
      </c>
      <c r="I21" s="21">
        <v>177270.28256122989</v>
      </c>
      <c r="J21" s="22">
        <v>198636.32393827001</v>
      </c>
    </row>
    <row r="22" spans="1:10" ht="16.8" thickTop="1" thickBot="1" x14ac:dyDescent="0.35">
      <c r="A22" s="11" t="s">
        <v>22</v>
      </c>
      <c r="B22" s="12">
        <f t="shared" ref="B22:H22" si="3">B7+B11+B15+B19+B21</f>
        <v>11288248.631060503</v>
      </c>
      <c r="C22" s="24">
        <f t="shared" si="3"/>
        <v>11657717.755332075</v>
      </c>
      <c r="D22" s="24">
        <f t="shared" si="3"/>
        <v>12520814.989292992</v>
      </c>
      <c r="E22" s="25">
        <f t="shared" si="3"/>
        <v>5325082.3384460798</v>
      </c>
      <c r="F22" s="26">
        <f t="shared" si="3"/>
        <v>5963166.2926144199</v>
      </c>
      <c r="G22" s="25">
        <f t="shared" si="3"/>
        <v>5779817.6529530492</v>
      </c>
      <c r="H22" s="26">
        <f t="shared" si="3"/>
        <v>5877900.1023790212</v>
      </c>
      <c r="I22" s="25">
        <f>I7+I11+I15+I19+I21</f>
        <v>6087973.1763214981</v>
      </c>
      <c r="J22" s="26">
        <f>J7+J11+J15+J19+J21</f>
        <v>6432841.8129714923</v>
      </c>
    </row>
    <row r="23" spans="1:10" ht="16.8" thickTop="1" thickBot="1" x14ac:dyDescent="0.35">
      <c r="A23" s="27" t="s">
        <v>23</v>
      </c>
      <c r="B23" s="39">
        <f>B22-[1]PDF_IMP!F29</f>
        <v>0</v>
      </c>
      <c r="C23" s="39">
        <f>C22-[1]PDF_IMP!I29</f>
        <v>0</v>
      </c>
      <c r="D23" s="39">
        <f>D22-[1]PDF_IMP!L29</f>
        <v>0</v>
      </c>
      <c r="E23" s="39">
        <f>E22-[1]PDF_IMP!O29</f>
        <v>0</v>
      </c>
      <c r="F23" s="39">
        <f>F22-[1]PDF_IMP!R29</f>
        <v>0</v>
      </c>
      <c r="G23" s="39">
        <f>G22-[1]PDF_IMP!U29</f>
        <v>0</v>
      </c>
      <c r="H23" s="39">
        <f>H22-[1]PDF_IMP!X29</f>
        <v>0</v>
      </c>
      <c r="I23" s="39">
        <f>I22-[1]PDF_IMP!AA29</f>
        <v>0</v>
      </c>
      <c r="J23" s="39">
        <f>J22-[1]PDF_IMP!AD29</f>
        <v>0</v>
      </c>
    </row>
    <row r="24" spans="1:10" ht="15" thickTop="1" x14ac:dyDescent="0.3">
      <c r="A24" s="28" t="s">
        <v>24</v>
      </c>
      <c r="B24" s="17">
        <v>7818229.9505223893</v>
      </c>
      <c r="C24" s="29">
        <v>8211304.2149115093</v>
      </c>
      <c r="D24" s="30">
        <v>9892793.1881042495</v>
      </c>
      <c r="E24" s="17">
        <v>4067578.4183286498</v>
      </c>
      <c r="F24" s="30">
        <v>3750651.5321937399</v>
      </c>
      <c r="G24" s="17">
        <v>4049987.5373946498</v>
      </c>
      <c r="H24" s="30">
        <v>4161316.67751686</v>
      </c>
      <c r="I24" s="29">
        <v>5056989.68600317</v>
      </c>
      <c r="J24" s="30">
        <v>4835803.5021010796</v>
      </c>
    </row>
    <row r="25" spans="1:10" x14ac:dyDescent="0.3">
      <c r="A25" s="31" t="s">
        <v>25</v>
      </c>
      <c r="B25" s="32">
        <v>8050034.49966681</v>
      </c>
      <c r="C25" s="33">
        <v>8571339.7392462399</v>
      </c>
      <c r="D25" s="34">
        <v>9893966.6675528195</v>
      </c>
      <c r="E25" s="32">
        <v>4105272.3824867499</v>
      </c>
      <c r="F25" s="34">
        <v>3944762.1171800601</v>
      </c>
      <c r="G25" s="32">
        <v>4384035.0026107198</v>
      </c>
      <c r="H25" s="34">
        <v>4187304.7366355201</v>
      </c>
      <c r="I25" s="33">
        <v>5301907.8880886296</v>
      </c>
      <c r="J25" s="34">
        <v>4592058.7794641899</v>
      </c>
    </row>
    <row r="26" spans="1:10" x14ac:dyDescent="0.3">
      <c r="A26" s="35"/>
      <c r="B26" s="36"/>
      <c r="C26" s="36"/>
      <c r="D26" s="36"/>
      <c r="E26" s="36"/>
      <c r="F26" s="36"/>
      <c r="G26" s="36"/>
      <c r="H26" s="36"/>
    </row>
    <row r="27" spans="1:10" x14ac:dyDescent="0.3">
      <c r="A27" s="35"/>
      <c r="B27" s="36"/>
      <c r="C27" s="37"/>
      <c r="D27" s="37"/>
      <c r="E27" s="37"/>
      <c r="F27" s="37"/>
      <c r="G27" s="37"/>
      <c r="H27" s="37"/>
    </row>
    <row r="28" spans="1:10" x14ac:dyDescent="0.3">
      <c r="A28" s="38"/>
      <c r="B28" s="38"/>
      <c r="C28" s="38"/>
      <c r="D28" s="38"/>
      <c r="E28" s="38"/>
      <c r="F28" s="38"/>
      <c r="G28" s="38"/>
      <c r="H28" s="38"/>
    </row>
    <row r="29" spans="1:10" x14ac:dyDescent="0.3">
      <c r="A29" s="38"/>
      <c r="B29" s="38"/>
      <c r="C29" s="38"/>
      <c r="D29" s="38"/>
      <c r="E29" s="38"/>
      <c r="F29" s="38"/>
      <c r="G29" s="38"/>
      <c r="H29" s="38"/>
    </row>
    <row r="30" spans="1:10" x14ac:dyDescent="0.3">
      <c r="A30" s="38"/>
      <c r="B30" s="38"/>
      <c r="C30" s="38"/>
      <c r="D30" s="38"/>
      <c r="E30" s="38"/>
      <c r="F30" s="38"/>
      <c r="G30" s="38"/>
      <c r="H30" s="38"/>
    </row>
  </sheetData>
  <printOptions horizontalCentered="1"/>
  <pageMargins left="0" right="0" top="0.74803149606299213" bottom="0.74803149606299213" header="0.31496062992125984" footer="0.31496062992125984"/>
  <pageSetup paperSize="9" scale="83" orientation="landscape" r:id="rId1"/>
  <ignoredErrors>
    <ignoredError sqref="C15:J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EXC_IMP</vt:lpstr>
      <vt:lpstr>EXC_IMP!Área_de_impresión</vt:lpstr>
    </vt:vector>
  </TitlesOfParts>
  <Company>BdE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CORDERO, Mª ANGELES</dc:creator>
  <cp:lastModifiedBy>MORENO CORDERO, Mª ANGELES</cp:lastModifiedBy>
  <cp:lastPrinted>2025-03-04T09:34:24Z</cp:lastPrinted>
  <dcterms:created xsi:type="dcterms:W3CDTF">2025-03-03T16:09:54Z</dcterms:created>
  <dcterms:modified xsi:type="dcterms:W3CDTF">2025-09-03T15:53:28Z</dcterms:modified>
</cp:coreProperties>
</file>