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X:\TRANSPARENCIA\TRANSPARENCIA\03 Portal de transparencia\04 Contratos y modificaciones\2024\"/>
    </mc:Choice>
  </mc:AlternateContent>
  <xr:revisionPtr revIDLastSave="0" documentId="13_ncr:1_{66209E5C-CF2A-4582-9F08-4FBDBE0367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  <c r="A28" i="1" s="1"/>
  <c r="U11" i="1"/>
  <c r="T11" i="1"/>
  <c r="P11" i="1"/>
  <c r="T9" i="1"/>
  <c r="T10" i="1"/>
  <c r="T8" i="1"/>
  <c r="K11" i="1"/>
  <c r="D11" i="1"/>
  <c r="J11" i="1"/>
  <c r="O22" i="1"/>
  <c r="O11" i="1"/>
  <c r="N11" i="1"/>
  <c r="M22" i="1"/>
  <c r="K22" i="1"/>
  <c r="I22" i="1"/>
  <c r="C22" i="1"/>
  <c r="Q21" i="1"/>
  <c r="M21" i="1"/>
  <c r="K21" i="1"/>
  <c r="I21" i="1"/>
  <c r="G21" i="1"/>
  <c r="E21" i="1"/>
  <c r="C21" i="1"/>
  <c r="K20" i="1"/>
  <c r="I20" i="1"/>
  <c r="E20" i="1"/>
  <c r="C20" i="1"/>
  <c r="Q11" i="1"/>
  <c r="L11" i="1"/>
  <c r="M23" i="1" s="1"/>
  <c r="I11" i="1"/>
  <c r="H11" i="1"/>
  <c r="G11" i="1"/>
  <c r="F11" i="1"/>
  <c r="E11" i="1"/>
  <c r="C11" i="1"/>
  <c r="B11" i="1"/>
  <c r="K23" i="1" l="1"/>
  <c r="R11" i="1"/>
  <c r="S11" i="1"/>
  <c r="Q23" i="1"/>
  <c r="E23" i="1"/>
  <c r="C23" i="1"/>
  <c r="I23" i="1"/>
  <c r="G23" i="1"/>
  <c r="J23" i="1" l="1"/>
  <c r="N21" i="1"/>
  <c r="N22" i="1"/>
  <c r="N20" i="1"/>
  <c r="N23" i="1"/>
  <c r="L20" i="1"/>
  <c r="S23" i="1"/>
  <c r="H20" i="1"/>
  <c r="P22" i="1"/>
  <c r="D22" i="1"/>
  <c r="B22" i="1"/>
  <c r="F20" i="1"/>
  <c r="H21" i="1"/>
  <c r="B20" i="1"/>
  <c r="J21" i="1"/>
  <c r="L23" i="1"/>
  <c r="B23" i="1"/>
  <c r="H22" i="1"/>
  <c r="B21" i="1"/>
  <c r="P21" i="1"/>
  <c r="F23" i="1"/>
  <c r="L21" i="1"/>
  <c r="P20" i="1"/>
  <c r="F21" i="1"/>
  <c r="D21" i="1"/>
  <c r="L22" i="1"/>
  <c r="J20" i="1"/>
  <c r="D20" i="1"/>
  <c r="D23" i="1"/>
  <c r="H23" i="1"/>
  <c r="F22" i="1"/>
  <c r="P23" i="1"/>
  <c r="J22" i="1"/>
  <c r="R23" i="1" l="1"/>
</calcChain>
</file>

<file path=xl/sharedStrings.xml><?xml version="1.0" encoding="utf-8"?>
<sst xmlns="http://schemas.openxmlformats.org/spreadsheetml/2006/main" count="59" uniqueCount="17">
  <si>
    <t>ABIERTO</t>
  </si>
  <si>
    <t>RESTRINGIDO</t>
  </si>
  <si>
    <t>CON NEGOCIACIÓN</t>
  </si>
  <si>
    <t>NSP</t>
  </si>
  <si>
    <t>MENORES</t>
  </si>
  <si>
    <t>COMPRA CENTRALIZADA EUROPEA</t>
  </si>
  <si>
    <t>BASADO EN ACUERDO MARCO</t>
  </si>
  <si>
    <t>Total</t>
  </si>
  <si>
    <t>PYMES</t>
  </si>
  <si>
    <t xml:space="preserve">Concesión de servicios
</t>
  </si>
  <si>
    <t>Obras</t>
  </si>
  <si>
    <t>Servicios</t>
  </si>
  <si>
    <t>Suministros</t>
  </si>
  <si>
    <t>Gran empresa</t>
  </si>
  <si>
    <t>Pyme</t>
  </si>
  <si>
    <t>ESPECÍFICOS DERIVADOS DE SDA</t>
  </si>
  <si>
    <t>Porcentaje de participación de pymes en contratos adjudicados, en relación con el valor de los contratos. Primer semestre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</si>
</sst>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BdE Neue Helvetica 55 Roman"/>
      <family val="2"/>
    </font>
    <font>
      <b/>
      <sz val="8"/>
      <color indexed="8"/>
      <name val="BdE Neue Helvetica 55 Roman"/>
      <family val="2"/>
    </font>
    <font>
      <b/>
      <sz val="14"/>
      <name val="BdE Neue Helvetica 55 Roman"/>
      <family val="2"/>
    </font>
    <font>
      <sz val="8"/>
      <color indexed="8"/>
      <name val="BdE Neue Helvetica 55 Roman"/>
      <charset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theme="2"/>
        <bgColor indexed="0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 readingOrder="1"/>
      <protection locked="0"/>
    </xf>
    <xf numFmtId="0" fontId="2" fillId="2" borderId="4" xfId="0" applyFont="1" applyFill="1" applyBorder="1" applyAlignment="1" applyProtection="1">
      <alignment horizontal="center" vertical="center" wrapText="1" readingOrder="1"/>
      <protection locked="0"/>
    </xf>
    <xf numFmtId="0" fontId="3" fillId="3" borderId="2" xfId="0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left" vertical="center" wrapText="1" readingOrder="1"/>
      <protection locked="0"/>
    </xf>
    <xf numFmtId="4" fontId="2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4" fontId="2" fillId="0" borderId="2" xfId="0" applyNumberFormat="1" applyFont="1" applyBorder="1" applyAlignment="1" applyProtection="1">
      <alignment horizontal="center" vertical="top" wrapText="1" readingOrder="1"/>
      <protection locked="0"/>
    </xf>
    <xf numFmtId="4" fontId="0" fillId="0" borderId="0" xfId="0" applyNumberFormat="1"/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10" fontId="2" fillId="0" borderId="2" xfId="0" applyNumberFormat="1" applyFont="1" applyBorder="1" applyAlignment="1" applyProtection="1">
      <alignment horizontal="center" vertical="center" wrapText="1" readingOrder="1"/>
      <protection locked="0"/>
    </xf>
    <xf numFmtId="10" fontId="2" fillId="0" borderId="2" xfId="0" applyNumberFormat="1" applyFont="1" applyBorder="1" applyAlignment="1" applyProtection="1">
      <alignment horizontal="center" vertical="top" wrapText="1" readingOrder="1"/>
      <protection locked="0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readingOrder="1"/>
    </xf>
    <xf numFmtId="4" fontId="5" fillId="0" borderId="2" xfId="0" applyNumberFormat="1" applyFont="1" applyBorder="1" applyAlignment="1" applyProtection="1">
      <alignment horizontal="right" vertical="top" wrapText="1" readingOrder="1"/>
      <protection locked="0"/>
    </xf>
    <xf numFmtId="4" fontId="2" fillId="0" borderId="2" xfId="0" applyNumberFormat="1" applyFont="1" applyBorder="1" applyAlignment="1" applyProtection="1">
      <alignment horizontal="right" vertical="top" wrapText="1" readingOrder="1"/>
      <protection locked="0"/>
    </xf>
    <xf numFmtId="4" fontId="5" fillId="0" borderId="2" xfId="0" applyNumberFormat="1" applyFont="1" applyBorder="1" applyAlignment="1" applyProtection="1">
      <alignment horizontal="center" vertical="top" wrapText="1" readingOrder="1"/>
      <protection locked="0"/>
    </xf>
    <xf numFmtId="0" fontId="4" fillId="0" borderId="0" xfId="0" applyFont="1" applyAlignment="1">
      <alignment horizontal="center" vertical="center" wrapText="1"/>
    </xf>
    <xf numFmtId="0" fontId="3" fillId="3" borderId="2" xfId="0" applyFont="1" applyFill="1" applyBorder="1" applyAlignment="1" applyProtection="1">
      <alignment horizontal="center" vertical="center" wrapText="1" readingOrder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Porcentaje de pymes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9F0-4479-9572-B7C560D137B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9F0-4479-9572-B7C560D137B8}"/>
              </c:ext>
            </c:extLst>
          </c:dPt>
          <c:cat>
            <c:strRef>
              <c:f>Hoja1!$A$27:$B$27</c:f>
              <c:strCache>
                <c:ptCount val="2"/>
                <c:pt idx="0">
                  <c:v>Gran empresa</c:v>
                </c:pt>
                <c:pt idx="1">
                  <c:v>Pyme</c:v>
                </c:pt>
              </c:strCache>
            </c:strRef>
          </c:cat>
          <c:val>
            <c:numRef>
              <c:f>Hoja1!$A$28:$B$28</c:f>
              <c:numCache>
                <c:formatCode>General</c:formatCode>
                <c:ptCount val="2"/>
                <c:pt idx="0">
                  <c:v>74.029106926335487</c:v>
                </c:pt>
                <c:pt idx="1">
                  <c:v>25.970893073664506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AEA-9A9F-671DF2B7EB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26</xdr:row>
      <xdr:rowOff>0</xdr:rowOff>
    </xdr:from>
    <xdr:to>
      <xdr:col>9</xdr:col>
      <xdr:colOff>57150</xdr:colOff>
      <xdr:row>40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workbookViewId="0">
      <selection activeCell="I25" sqref="I25"/>
    </sheetView>
  </sheetViews>
  <sheetFormatPr baseColWidth="10" defaultRowHeight="15" x14ac:dyDescent="0.25"/>
  <cols>
    <col min="1" max="1" width="15.42578125" customWidth="1"/>
    <col min="17" max="17" width="11.42578125" customWidth="1"/>
    <col min="18" max="19" width="0.85546875" customWidth="1"/>
    <col min="20" max="20" width="12.7109375" bestFit="1" customWidth="1"/>
    <col min="21" max="21" width="13.5703125" customWidth="1"/>
  </cols>
  <sheetData>
    <row r="1" spans="1:21" ht="15" customHeight="1" x14ac:dyDescent="0.25">
      <c r="B1" s="18" t="s">
        <v>16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ht="15" customHeight="1" x14ac:dyDescent="0.25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ht="15" customHeight="1" x14ac:dyDescent="0.25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5" spans="1:21" ht="25.5" customHeight="1" x14ac:dyDescent="0.25">
      <c r="A5" s="1"/>
      <c r="B5" s="19" t="s">
        <v>0</v>
      </c>
      <c r="C5" s="20"/>
      <c r="D5" s="19" t="s">
        <v>1</v>
      </c>
      <c r="E5" s="20"/>
      <c r="F5" s="19" t="s">
        <v>2</v>
      </c>
      <c r="G5" s="20"/>
      <c r="H5" s="19" t="s">
        <v>3</v>
      </c>
      <c r="I5" s="20"/>
      <c r="J5" s="19" t="s">
        <v>4</v>
      </c>
      <c r="K5" s="20"/>
      <c r="L5" s="19" t="s">
        <v>5</v>
      </c>
      <c r="M5" s="20"/>
      <c r="N5" s="19" t="s">
        <v>15</v>
      </c>
      <c r="O5" s="20"/>
      <c r="P5" s="19" t="s">
        <v>6</v>
      </c>
      <c r="Q5" s="20"/>
    </row>
    <row r="6" spans="1:21" x14ac:dyDescent="0.25">
      <c r="A6" s="2"/>
      <c r="B6" s="3" t="s">
        <v>7</v>
      </c>
      <c r="C6" s="3" t="s">
        <v>8</v>
      </c>
      <c r="D6" s="3" t="s">
        <v>7</v>
      </c>
      <c r="E6" s="3" t="s">
        <v>8</v>
      </c>
      <c r="F6" s="3" t="s">
        <v>7</v>
      </c>
      <c r="G6" s="3" t="s">
        <v>8</v>
      </c>
      <c r="H6" s="3" t="s">
        <v>7</v>
      </c>
      <c r="I6" s="3" t="s">
        <v>8</v>
      </c>
      <c r="J6" s="3" t="s">
        <v>7</v>
      </c>
      <c r="K6" s="3" t="s">
        <v>8</v>
      </c>
      <c r="L6" s="3" t="s">
        <v>7</v>
      </c>
      <c r="M6" s="3" t="s">
        <v>8</v>
      </c>
      <c r="N6" s="3" t="s">
        <v>7</v>
      </c>
      <c r="O6" s="3" t="s">
        <v>8</v>
      </c>
      <c r="P6" s="3" t="s">
        <v>7</v>
      </c>
      <c r="Q6" s="3" t="s">
        <v>8</v>
      </c>
    </row>
    <row r="7" spans="1:21" ht="31.5" x14ac:dyDescent="0.25">
      <c r="A7" s="4" t="s">
        <v>9</v>
      </c>
      <c r="B7" s="5"/>
      <c r="C7" s="5"/>
      <c r="D7" s="1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12"/>
      <c r="S7" s="13"/>
      <c r="T7" s="13"/>
    </row>
    <row r="8" spans="1:21" x14ac:dyDescent="0.25">
      <c r="A8" s="6" t="s">
        <v>10</v>
      </c>
      <c r="B8" s="7">
        <v>1865855.98</v>
      </c>
      <c r="C8" s="15">
        <v>495832.80000000005</v>
      </c>
      <c r="D8" s="16">
        <v>2773373.09</v>
      </c>
      <c r="E8" s="7">
        <v>0</v>
      </c>
      <c r="F8" s="7">
        <v>0</v>
      </c>
      <c r="G8" s="7">
        <v>0</v>
      </c>
      <c r="H8" s="7">
        <v>5419261.1299999999</v>
      </c>
      <c r="I8" s="15">
        <v>0</v>
      </c>
      <c r="J8" s="7">
        <v>771570.67000000016</v>
      </c>
      <c r="K8" s="7">
        <v>464976.58</v>
      </c>
      <c r="L8" s="7">
        <v>0</v>
      </c>
      <c r="M8" s="7">
        <v>0</v>
      </c>
      <c r="N8" s="17">
        <v>0</v>
      </c>
      <c r="O8" s="17">
        <v>0</v>
      </c>
      <c r="P8" s="7">
        <v>523498.5</v>
      </c>
      <c r="Q8" s="7">
        <v>0</v>
      </c>
      <c r="T8" s="8">
        <f>+B8+D8+F8+H8+J8+L8+N8+P8</f>
        <v>11353559.369999999</v>
      </c>
    </row>
    <row r="9" spans="1:21" x14ac:dyDescent="0.25">
      <c r="A9" s="6" t="s">
        <v>11</v>
      </c>
      <c r="B9" s="7">
        <v>13960937.510000002</v>
      </c>
      <c r="C9" s="7">
        <v>1607793.87</v>
      </c>
      <c r="D9" s="16">
        <v>26130</v>
      </c>
      <c r="E9" s="7">
        <v>21220</v>
      </c>
      <c r="F9" s="7">
        <v>1807526</v>
      </c>
      <c r="G9" s="7">
        <v>826968</v>
      </c>
      <c r="H9" s="7">
        <v>4397065.55</v>
      </c>
      <c r="I9" s="15">
        <v>2517734.56</v>
      </c>
      <c r="J9" s="7">
        <v>1371801.2899999984</v>
      </c>
      <c r="K9" s="7">
        <v>941808.00000000012</v>
      </c>
      <c r="L9" s="7">
        <v>1449415.9999999998</v>
      </c>
      <c r="M9" s="7">
        <v>0</v>
      </c>
      <c r="N9" s="17">
        <v>142237</v>
      </c>
      <c r="O9" s="17">
        <v>670</v>
      </c>
      <c r="P9" s="7">
        <v>936183.63</v>
      </c>
      <c r="Q9" s="7">
        <v>370419.44</v>
      </c>
      <c r="T9" s="8">
        <f t="shared" ref="T9:T10" si="0">+B9+D9+F9+H9+J9+L9+N9+P9</f>
        <v>24091296.98</v>
      </c>
    </row>
    <row r="10" spans="1:21" x14ac:dyDescent="0.25">
      <c r="A10" s="6" t="s">
        <v>12</v>
      </c>
      <c r="B10" s="7">
        <v>10354368.33</v>
      </c>
      <c r="C10" s="7">
        <v>7408567.75</v>
      </c>
      <c r="D10" s="7">
        <v>0</v>
      </c>
      <c r="E10" s="7">
        <v>0</v>
      </c>
      <c r="F10" s="7">
        <v>3123808.87</v>
      </c>
      <c r="G10" s="7">
        <v>2105732</v>
      </c>
      <c r="H10" s="7">
        <v>3711513.2100000004</v>
      </c>
      <c r="I10" s="7">
        <v>49500</v>
      </c>
      <c r="J10" s="7">
        <v>851740.03999999969</v>
      </c>
      <c r="K10" s="7">
        <v>554815.60000000009</v>
      </c>
      <c r="L10" s="7">
        <v>13863042.42</v>
      </c>
      <c r="M10" s="7">
        <v>0</v>
      </c>
      <c r="N10" s="17">
        <v>289148.21000000002</v>
      </c>
      <c r="O10" s="17">
        <v>200278.05</v>
      </c>
      <c r="P10" s="7">
        <v>0</v>
      </c>
      <c r="Q10" s="7">
        <v>0</v>
      </c>
      <c r="T10" s="8">
        <f t="shared" si="0"/>
        <v>32193621.079999998</v>
      </c>
    </row>
    <row r="11" spans="1:21" x14ac:dyDescent="0.25">
      <c r="B11" s="7">
        <f>SUM(B8:B10)</f>
        <v>26181161.82</v>
      </c>
      <c r="C11" s="7">
        <f>SUM(C8:C10)</f>
        <v>9512194.4199999999</v>
      </c>
      <c r="D11" s="7">
        <f>SUM(D7:D10)</f>
        <v>2799503.09</v>
      </c>
      <c r="E11" s="7">
        <f>SUM(E8:E10)</f>
        <v>21220</v>
      </c>
      <c r="F11" s="7">
        <f>SUM(F7:F10)</f>
        <v>4931334.87</v>
      </c>
      <c r="G11" s="7">
        <f>SUM(G7:G10)</f>
        <v>2932700</v>
      </c>
      <c r="H11" s="7">
        <f>SUM(H8:H10)</f>
        <v>13527839.890000001</v>
      </c>
      <c r="I11" s="7">
        <f>SUM(I9:I10)</f>
        <v>2567234.5600000001</v>
      </c>
      <c r="J11" s="7">
        <f>SUM(J8:J10)</f>
        <v>2995111.9999999981</v>
      </c>
      <c r="K11" s="7">
        <f>SUM(K8:K10)</f>
        <v>1961600.1800000002</v>
      </c>
      <c r="L11" s="7">
        <f>SUM(L9:L10)</f>
        <v>15312458.42</v>
      </c>
      <c r="M11" s="7">
        <v>0</v>
      </c>
      <c r="N11" s="17">
        <f t="shared" ref="N11:O11" si="1">SUM(N8:N10)</f>
        <v>431385.21</v>
      </c>
      <c r="O11" s="17">
        <f t="shared" si="1"/>
        <v>200948.05</v>
      </c>
      <c r="P11" s="7">
        <f>SUM(P8:P10)</f>
        <v>1459682.13</v>
      </c>
      <c r="Q11" s="7">
        <f>SUM(Q9:Q10)</f>
        <v>370419.44</v>
      </c>
      <c r="R11" s="8">
        <f>+B11+D11+F11+H11+J11+L11+P11+N11</f>
        <v>67638477.429999992</v>
      </c>
      <c r="S11" s="8">
        <f>+C11+E11+G11+I11+K11+M11+Q11+O11</f>
        <v>17566316.650000002</v>
      </c>
      <c r="T11" s="8">
        <f>+B11+D11+F11+H11+L11+N11+P11+J11</f>
        <v>67638477.430000007</v>
      </c>
      <c r="U11" s="8">
        <f>+C11+E11+G11+I11+M11+O11+Q11+K11</f>
        <v>17566316.650000002</v>
      </c>
    </row>
    <row r="12" spans="1:21" x14ac:dyDescent="0.25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7" spans="1:20" ht="22.5" customHeight="1" x14ac:dyDescent="0.25">
      <c r="A17" s="1"/>
      <c r="B17" s="19" t="s">
        <v>0</v>
      </c>
      <c r="C17" s="20"/>
      <c r="D17" s="19" t="s">
        <v>1</v>
      </c>
      <c r="E17" s="20"/>
      <c r="F17" s="19" t="s">
        <v>2</v>
      </c>
      <c r="G17" s="20"/>
      <c r="H17" s="19" t="s">
        <v>3</v>
      </c>
      <c r="I17" s="20"/>
      <c r="J17" s="19" t="s">
        <v>4</v>
      </c>
      <c r="K17" s="20"/>
      <c r="L17" s="19" t="s">
        <v>5</v>
      </c>
      <c r="M17" s="20"/>
      <c r="N17" s="19" t="s">
        <v>15</v>
      </c>
      <c r="O17" s="20"/>
      <c r="P17" s="19" t="s">
        <v>6</v>
      </c>
      <c r="Q17" s="20"/>
    </row>
    <row r="18" spans="1:20" x14ac:dyDescent="0.25">
      <c r="A18" s="2"/>
      <c r="B18" s="3" t="s">
        <v>7</v>
      </c>
      <c r="C18" s="3" t="s">
        <v>8</v>
      </c>
      <c r="D18" s="3" t="s">
        <v>7</v>
      </c>
      <c r="E18" s="3" t="s">
        <v>8</v>
      </c>
      <c r="F18" s="3" t="s">
        <v>7</v>
      </c>
      <c r="G18" s="3" t="s">
        <v>8</v>
      </c>
      <c r="H18" s="3" t="s">
        <v>7</v>
      </c>
      <c r="I18" s="3" t="s">
        <v>8</v>
      </c>
      <c r="J18" s="3" t="s">
        <v>7</v>
      </c>
      <c r="K18" s="3" t="s">
        <v>8</v>
      </c>
      <c r="L18" s="3" t="s">
        <v>7</v>
      </c>
      <c r="M18" s="3" t="s">
        <v>8</v>
      </c>
      <c r="N18" s="3" t="s">
        <v>7</v>
      </c>
      <c r="O18" s="3" t="s">
        <v>8</v>
      </c>
      <c r="P18" s="3" t="s">
        <v>7</v>
      </c>
      <c r="Q18" s="3" t="s">
        <v>8</v>
      </c>
    </row>
    <row r="19" spans="1:20" ht="31.5" x14ac:dyDescent="0.25">
      <c r="A19" s="9" t="s">
        <v>9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4"/>
      <c r="S19" s="14"/>
      <c r="T19" s="14"/>
    </row>
    <row r="20" spans="1:20" x14ac:dyDescent="0.25">
      <c r="A20" s="6" t="s">
        <v>10</v>
      </c>
      <c r="B20" s="11">
        <f>+B8/$R$11</f>
        <v>2.758571823162342E-2</v>
      </c>
      <c r="C20" s="11">
        <f>+C8/B8</f>
        <v>0.26574012427261406</v>
      </c>
      <c r="D20" s="11">
        <f>+D8/$R$11</f>
        <v>4.1002890593896092E-2</v>
      </c>
      <c r="E20" s="11">
        <f t="shared" ref="E20" si="2">+E8*100/D8</f>
        <v>0</v>
      </c>
      <c r="F20" s="11">
        <f>+F8/$R$11</f>
        <v>0</v>
      </c>
      <c r="G20" s="11">
        <v>0</v>
      </c>
      <c r="H20" s="11">
        <f>+H8/$R$11</f>
        <v>8.0120980481981866E-2</v>
      </c>
      <c r="I20" s="11">
        <f t="shared" ref="I20:I23" si="3">+I8/H8</f>
        <v>0</v>
      </c>
      <c r="J20" s="11">
        <f>+J8/$R$11</f>
        <v>1.1407274369806882E-2</v>
      </c>
      <c r="K20" s="11">
        <f t="shared" ref="K20:K23" si="4">+K8/J8</f>
        <v>0.602636411775476</v>
      </c>
      <c r="L20" s="11">
        <f>+L8/$R$11</f>
        <v>0</v>
      </c>
      <c r="M20" s="11">
        <v>0</v>
      </c>
      <c r="N20" s="11">
        <f>+N8/$R$11</f>
        <v>0</v>
      </c>
      <c r="O20" s="11">
        <v>0</v>
      </c>
      <c r="P20" s="11">
        <f t="shared" ref="P20:P23" si="5">+P8/$R$11</f>
        <v>7.7396552951946021E-3</v>
      </c>
      <c r="Q20" s="11">
        <v>0</v>
      </c>
    </row>
    <row r="21" spans="1:20" x14ac:dyDescent="0.25">
      <c r="A21" s="6" t="s">
        <v>11</v>
      </c>
      <c r="B21" s="11">
        <f>+B9/$R$11</f>
        <v>0.20640525985299377</v>
      </c>
      <c r="C21" s="11">
        <f t="shared" ref="C21:C23" si="6">+C9/B9</f>
        <v>0.11516374662148315</v>
      </c>
      <c r="D21" s="11">
        <f>+D9/$R$11</f>
        <v>3.8631857180762683E-4</v>
      </c>
      <c r="E21" s="11">
        <f t="shared" ref="E21:E23" si="7">+E9/D9</f>
        <v>0.81209337925755831</v>
      </c>
      <c r="F21" s="11">
        <f>+F9/$R$11</f>
        <v>2.6723339564682456E-2</v>
      </c>
      <c r="G21" s="11">
        <f t="shared" ref="G21" si="8">+G9/F9</f>
        <v>0.45751375083954532</v>
      </c>
      <c r="H21" s="11">
        <f>+H9/$R$11</f>
        <v>6.5008346093399047E-2</v>
      </c>
      <c r="I21" s="11">
        <f t="shared" si="3"/>
        <v>0.57259427483404246</v>
      </c>
      <c r="J21" s="11">
        <f>+J9/$R$11</f>
        <v>2.0281374479780311E-2</v>
      </c>
      <c r="K21" s="11">
        <f t="shared" si="4"/>
        <v>0.68654841401993516</v>
      </c>
      <c r="L21" s="11">
        <f>+L9/$R$11</f>
        <v>2.1428867932457834E-2</v>
      </c>
      <c r="M21" s="11">
        <f t="shared" ref="M21:M23" si="9">+M9*100/L9</f>
        <v>0</v>
      </c>
      <c r="N21" s="11">
        <f>+N9/$R$11</f>
        <v>2.102900677313487E-3</v>
      </c>
      <c r="O21" s="11">
        <v>0</v>
      </c>
      <c r="P21" s="11">
        <f t="shared" si="5"/>
        <v>1.3840992073910438E-2</v>
      </c>
      <c r="Q21" s="11">
        <f t="shared" ref="O21:Q23" si="10">+Q9/P9</f>
        <v>0.39566964015382322</v>
      </c>
    </row>
    <row r="22" spans="1:20" x14ac:dyDescent="0.25">
      <c r="A22" s="6" t="s">
        <v>12</v>
      </c>
      <c r="B22" s="11">
        <f t="shared" ref="B22:B23" si="11">+B10/$R$11</f>
        <v>0.15308399484178042</v>
      </c>
      <c r="C22" s="11">
        <f t="shared" si="6"/>
        <v>0.71550166208931842</v>
      </c>
      <c r="D22" s="11">
        <f>+D10/$R$11</f>
        <v>0</v>
      </c>
      <c r="E22" s="11">
        <v>0</v>
      </c>
      <c r="F22" s="11">
        <f>+F10/$R$11</f>
        <v>4.6183902841882771E-2</v>
      </c>
      <c r="G22" s="11">
        <v>0</v>
      </c>
      <c r="H22" s="11">
        <f>+H10/$R$11</f>
        <v>5.4872808363273663E-2</v>
      </c>
      <c r="I22" s="11">
        <f t="shared" si="3"/>
        <v>1.3336878302529333E-2</v>
      </c>
      <c r="J22" s="11">
        <f>+J10/$R$11</f>
        <v>1.2592537152857667E-2</v>
      </c>
      <c r="K22" s="11">
        <f t="shared" si="4"/>
        <v>0.65139076941833129</v>
      </c>
      <c r="L22" s="11">
        <f>+L10/$R$11</f>
        <v>0.20495793144289887</v>
      </c>
      <c r="M22" s="11">
        <f t="shared" si="9"/>
        <v>0</v>
      </c>
      <c r="N22" s="11">
        <f>+N10/$R$11</f>
        <v>4.2749071384589271E-3</v>
      </c>
      <c r="O22" s="11">
        <f t="shared" si="10"/>
        <v>0.69264841722520076</v>
      </c>
      <c r="P22" s="11">
        <f t="shared" si="5"/>
        <v>0</v>
      </c>
      <c r="Q22" s="11">
        <v>0</v>
      </c>
    </row>
    <row r="23" spans="1:20" x14ac:dyDescent="0.25">
      <c r="B23" s="11">
        <f t="shared" si="11"/>
        <v>0.38707497292639759</v>
      </c>
      <c r="C23" s="11">
        <f t="shared" si="6"/>
        <v>0.36332208957715384</v>
      </c>
      <c r="D23" s="11">
        <f>+D11/$R$11</f>
        <v>4.1389209165703718E-2</v>
      </c>
      <c r="E23" s="11">
        <f t="shared" si="7"/>
        <v>7.5799166201313255E-3</v>
      </c>
      <c r="F23" s="11">
        <f>+F11/$R$11</f>
        <v>7.2907242406565223E-2</v>
      </c>
      <c r="G23" s="11">
        <f t="shared" ref="G23" si="12">+G11/F11</f>
        <v>0.59470712845749207</v>
      </c>
      <c r="H23" s="11">
        <f>+H11/$R$11</f>
        <v>0.20000213493865457</v>
      </c>
      <c r="I23" s="11">
        <f t="shared" si="3"/>
        <v>0.18977416800281185</v>
      </c>
      <c r="J23" s="11">
        <f>+J11/$R$11</f>
        <v>4.4281186002444857E-2</v>
      </c>
      <c r="K23" s="11">
        <f t="shared" si="4"/>
        <v>0.65493383219058299</v>
      </c>
      <c r="L23" s="11">
        <f>+L11/$R$11</f>
        <v>0.22638679937535669</v>
      </c>
      <c r="M23" s="11">
        <f t="shared" si="9"/>
        <v>0</v>
      </c>
      <c r="N23" s="11">
        <f>+N11/$R$11</f>
        <v>6.377807815772415E-3</v>
      </c>
      <c r="O23" s="11">
        <v>1</v>
      </c>
      <c r="P23" s="11">
        <f t="shared" si="5"/>
        <v>2.158064736910504E-2</v>
      </c>
      <c r="Q23" s="11">
        <f t="shared" si="10"/>
        <v>0.25376719519064062</v>
      </c>
      <c r="R23" s="8">
        <f>+B23+D23+F23+H23+J23+L23+P23+N23</f>
        <v>1.0000000000000002</v>
      </c>
      <c r="S23">
        <f>+S11*100/R11</f>
        <v>25.970893073664513</v>
      </c>
    </row>
    <row r="27" spans="1:20" x14ac:dyDescent="0.25">
      <c r="A27" t="s">
        <v>13</v>
      </c>
      <c r="B27" t="s">
        <v>14</v>
      </c>
    </row>
    <row r="28" spans="1:20" x14ac:dyDescent="0.25">
      <c r="A28">
        <f>100-B28</f>
        <v>74.029106926335487</v>
      </c>
      <c r="B28">
        <f>+U11*100/T11</f>
        <v>25.970893073664506</v>
      </c>
    </row>
  </sheetData>
  <mergeCells count="17">
    <mergeCell ref="P17:Q17"/>
    <mergeCell ref="B17:C17"/>
    <mergeCell ref="D17:E17"/>
    <mergeCell ref="F17:G17"/>
    <mergeCell ref="H17:I17"/>
    <mergeCell ref="J17:K17"/>
    <mergeCell ref="L17:M17"/>
    <mergeCell ref="N17:O17"/>
    <mergeCell ref="B1:Q3"/>
    <mergeCell ref="B5:C5"/>
    <mergeCell ref="D5:E5"/>
    <mergeCell ref="F5:G5"/>
    <mergeCell ref="H5:I5"/>
    <mergeCell ref="J5:K5"/>
    <mergeCell ref="L5:M5"/>
    <mergeCell ref="P5:Q5"/>
    <mergeCell ref="N5:O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Participaación de pymes por valor de contrato</dc:title>
  <dc:creator>Banco de España</dc:creator>
  <cp:keywords>Contratos; estadísticas; información económica; transparencia; licitaciones; presupuesto</cp:keywords>
  <cp:lastModifiedBy>GONZALEZ ROMERA, BEATRIZ Mª</cp:lastModifiedBy>
  <dcterms:created xsi:type="dcterms:W3CDTF">2023-10-18T11:08:51Z</dcterms:created>
  <dcterms:modified xsi:type="dcterms:W3CDTF">2025-03-04T12:36:02Z</dcterms:modified>
  <cp:category>Contrato</cp:category>
</cp:coreProperties>
</file>